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820" windowHeight="140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<sst xmlns="http://schemas.openxmlformats.org/spreadsheetml/2006/main" count="33" uniqueCount="24">
  <si>
    <t>晶振参数计算工具</t>
  </si>
  <si>
    <t>晶振参数</t>
  </si>
  <si>
    <t>值</t>
  </si>
  <si>
    <t>单位</t>
  </si>
  <si>
    <t>来源</t>
  </si>
  <si>
    <t>ESR</t>
  </si>
  <si>
    <t>欧姆</t>
  </si>
  <si>
    <t>晶振数据手册</t>
  </si>
  <si>
    <t>Rext</t>
  </si>
  <si>
    <t>硬件串联电阻，根据实际情况调整</t>
  </si>
  <si>
    <t>F</t>
  </si>
  <si>
    <t>MHz</t>
  </si>
  <si>
    <t>C0</t>
  </si>
  <si>
    <t>pF</t>
  </si>
  <si>
    <t>Cs</t>
  </si>
  <si>
    <t>推荐值</t>
  </si>
  <si>
    <t>C1</t>
  </si>
  <si>
    <t>用户选择</t>
  </si>
  <si>
    <t>C2</t>
  </si>
  <si>
    <t>CL</t>
  </si>
  <si>
    <t>计算结果值</t>
  </si>
  <si>
    <t>Gm_Crit</t>
  </si>
  <si>
    <t>mS</t>
  </si>
  <si>
    <t>Gm_FXOSC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</si>
</sst>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173990</xdr:colOff>
      <xdr:row>1</xdr:row>
      <xdr:rowOff>39370</xdr:rowOff>
    </xdr:from>
    <xdr:to>
      <xdr:col>12</xdr:col>
      <xdr:colOff>454025</xdr:colOff>
      <xdr:row>8</xdr:row>
      <xdr:rowOff>113030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976620" y="252730"/>
          <a:ext cx="3937635" cy="1567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398145</xdr:colOff>
      <xdr:row>8</xdr:row>
      <xdr:rowOff>133985</xdr:rowOff>
    </xdr:from>
    <xdr:to>
      <xdr:col>12</xdr:col>
      <xdr:colOff>488315</xdr:colOff>
      <xdr:row>21</xdr:row>
      <xdr:rowOff>38100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200775" y="1840865"/>
          <a:ext cx="3747770" cy="2677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324485</xdr:colOff>
      <xdr:row>0</xdr:row>
      <xdr:rowOff>180975</xdr:rowOff>
    </xdr:from>
    <xdr:to>
      <xdr:col>21</xdr:col>
      <xdr:colOff>501015</xdr:colOff>
      <xdr:row>18</xdr:row>
      <xdr:rowOff>110490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9784715" y="180975"/>
          <a:ext cx="5662930" cy="37699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F15"/>
  <sheetViews>
    <sheetView tabSelected="1" zoomScale="212" zoomScaleNormal="212" topLeftCell="M4" workbookViewId="0">
      <selection activeCell="G11" sqref="G11"/>
    </sheetView>
  </sheetViews>
  <sheetFormatPr defaultColWidth="9.23076923076923" defaultRowHeight="16.8" outlineLevelCol="5"/>
  <cols>
    <col min="2" max="2" width="10.3076923076923" customWidth="1"/>
    <col min="3" max="3" width="12.625" customWidth="1"/>
    <col min="4" max="4" width="12.9230769230769"/>
    <col min="6" max="6" width="33.5480769230769" customWidth="1"/>
  </cols>
  <sheetData>
    <row r="2" spans="3:6">
      <c r="C2" s="1" t="s">
        <v>0</v>
      </c>
      <c r="D2" s="1"/>
      <c r="E2" s="1"/>
      <c r="F2" s="1"/>
    </row>
    <row r="3" spans="3:6">
      <c r="C3" s="2" t="s">
        <v>1</v>
      </c>
      <c r="D3" s="2" t="s">
        <v>2</v>
      </c>
      <c r="E3" s="2" t="s">
        <v>3</v>
      </c>
      <c r="F3" s="2" t="s">
        <v>4</v>
      </c>
    </row>
    <row r="4" spans="3:6">
      <c r="C4" s="2" t="s">
        <v>5</v>
      </c>
      <c r="D4" s="3">
        <v>50</v>
      </c>
      <c r="E4" s="2" t="s">
        <v>6</v>
      </c>
      <c r="F4" s="2" t="s">
        <v>7</v>
      </c>
    </row>
    <row r="5" spans="3:6">
      <c r="C5" s="2" t="s">
        <v>8</v>
      </c>
      <c r="D5" s="3">
        <v>0</v>
      </c>
      <c r="E5" s="2" t="s">
        <v>6</v>
      </c>
      <c r="F5" s="2" t="s">
        <v>9</v>
      </c>
    </row>
    <row r="6" spans="3:6">
      <c r="C6" s="2" t="s">
        <v>10</v>
      </c>
      <c r="D6" s="3">
        <v>24</v>
      </c>
      <c r="E6" s="2" t="s">
        <v>11</v>
      </c>
      <c r="F6" s="2" t="s">
        <v>7</v>
      </c>
    </row>
    <row r="7" spans="3:6">
      <c r="C7" s="2" t="s">
        <v>12</v>
      </c>
      <c r="D7" s="3">
        <v>5</v>
      </c>
      <c r="E7" s="2" t="s">
        <v>13</v>
      </c>
      <c r="F7" s="2" t="s">
        <v>7</v>
      </c>
    </row>
    <row r="8" spans="3:6">
      <c r="C8" s="2" t="s">
        <v>14</v>
      </c>
      <c r="D8" s="2">
        <v>5</v>
      </c>
      <c r="E8" s="2" t="s">
        <v>13</v>
      </c>
      <c r="F8" s="2" t="s">
        <v>15</v>
      </c>
    </row>
    <row r="9" spans="3:6">
      <c r="C9" s="2" t="s">
        <v>16</v>
      </c>
      <c r="D9" s="3">
        <v>8</v>
      </c>
      <c r="E9" s="2" t="s">
        <v>13</v>
      </c>
      <c r="F9" s="2" t="s">
        <v>17</v>
      </c>
    </row>
    <row r="10" spans="3:6">
      <c r="C10" s="2" t="s">
        <v>18</v>
      </c>
      <c r="D10" s="3">
        <v>8</v>
      </c>
      <c r="E10" s="2" t="s">
        <v>13</v>
      </c>
      <c r="F10" s="2" t="s">
        <v>17</v>
      </c>
    </row>
    <row r="11" spans="3:6">
      <c r="C11" s="2" t="s">
        <v>19</v>
      </c>
      <c r="D11" s="4">
        <f>D8+((D9*D10)/(D9+D10))</f>
        <v>9</v>
      </c>
      <c r="E11" s="2" t="s">
        <v>13</v>
      </c>
      <c r="F11" s="2" t="s">
        <v>20</v>
      </c>
    </row>
    <row r="14" spans="3:5">
      <c r="C14" t="s">
        <v>21</v>
      </c>
      <c r="D14">
        <f>4*(D4+D5)*(2*PI()*D6*1000000)^2*((D7+D11)*0.000000000001)^2*1000</f>
        <v>0.891391086772307</v>
      </c>
      <c r="E14" t="s">
        <v>22</v>
      </c>
    </row>
    <row r="15" spans="3:5">
      <c r="C15" t="s">
        <v>23</v>
      </c>
      <c r="D15" s="5">
        <f>D14*5</f>
        <v>4.45695543386154</v>
      </c>
      <c r="E15" t="s">
        <v>22</v>
      </c>
    </row>
  </sheetData>
  <mergeCells count="1">
    <mergeCell ref="C2:F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major</dc:creator>
  <cp:lastModifiedBy>林明杰</cp:lastModifiedBy>
  <dcterms:created xsi:type="dcterms:W3CDTF">2025-08-08T05:14:00Z</dcterms:created>
  <dcterms:modified xsi:type="dcterms:W3CDTF">2025-09-20T16:05:46Z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084709CA40C2066BBD4C99689C11D4EC_43</vt:lpwstr>
  </property>
  <property fmtid="{D5CDD505-2E9C-101B-9397-08002B2CF9AE}" pid="3" name="KSOProductBuildVer">
    <vt:lpwstr>2052-12.1.22553.22553</vt:lpwstr>
  </property>
</Properties>
</file>